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7715" windowHeight="1176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B16" i="1" l="1"/>
  <c r="B15" i="1"/>
  <c r="H23" i="1" l="1"/>
  <c r="G23" i="1"/>
  <c r="G21" i="1"/>
  <c r="F23" i="1"/>
  <c r="F21" i="1"/>
  <c r="E23" i="1"/>
  <c r="D22" i="1" s="1"/>
  <c r="E21" i="1"/>
  <c r="C22" i="1"/>
  <c r="C23" i="1"/>
  <c r="C21" i="1"/>
  <c r="B23" i="1" l="1"/>
  <c r="E22" i="1"/>
  <c r="B21" i="1"/>
  <c r="E14" i="1"/>
  <c r="D8" i="1" s="1"/>
  <c r="E8" i="1"/>
  <c r="H9" i="1"/>
  <c r="H7" i="1"/>
  <c r="H8" i="1" l="1"/>
</calcChain>
</file>

<file path=xl/sharedStrings.xml><?xml version="1.0" encoding="utf-8"?>
<sst xmlns="http://schemas.openxmlformats.org/spreadsheetml/2006/main" count="16" uniqueCount="15">
  <si>
    <t>Actif</t>
  </si>
  <si>
    <t>Passif</t>
  </si>
  <si>
    <t>immo</t>
  </si>
  <si>
    <t>k lmt</t>
  </si>
  <si>
    <t>Total</t>
  </si>
  <si>
    <t xml:space="preserve">Date : 31 décembre </t>
  </si>
  <si>
    <t>Stock</t>
  </si>
  <si>
    <t xml:space="preserve">Dette </t>
  </si>
  <si>
    <t xml:space="preserve">Case jaune ne pas toucher : formules de calcule </t>
  </si>
  <si>
    <t xml:space="preserve">attention les totaux doivent etre égaux </t>
  </si>
  <si>
    <t>k perso</t>
  </si>
  <si>
    <t>Indiquez la date du bilan &gt;</t>
  </si>
  <si>
    <t>FDR =&gt;</t>
  </si>
  <si>
    <t>Circulant</t>
  </si>
  <si>
    <t>BFR 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</si>
</sst>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3" fontId="0" fillId="0" borderId="0" xfId="0" applyNumberFormat="1"/>
    <xf numFmtId="3" fontId="0" fillId="2" borderId="0" xfId="0" applyNumberFormat="1" applyFill="1"/>
    <xf numFmtId="0" fontId="0" fillId="0" borderId="0" xfId="0" applyAlignment="1">
      <alignment horizontal="center" vertical="center"/>
    </xf>
    <xf numFmtId="0" fontId="0" fillId="3" borderId="0" xfId="0" applyFill="1"/>
    <xf numFmtId="3" fontId="0" fillId="3" borderId="0" xfId="0" applyNumberFormat="1" applyFill="1"/>
    <xf numFmtId="0" fontId="0" fillId="4" borderId="0" xfId="0" applyFill="1"/>
    <xf numFmtId="3" fontId="0" fillId="4" borderId="0" xfId="0" applyNumberFormat="1" applyFill="1"/>
    <xf numFmtId="164" fontId="0" fillId="2" borderId="0" xfId="0" applyNumberFormat="1" applyFill="1"/>
    <xf numFmtId="0" fontId="0" fillId="0" borderId="0" xfId="0" applyAlignment="1">
      <alignment horizontal="right" vertical="center"/>
    </xf>
    <xf numFmtId="164" fontId="1" fillId="5" borderId="0" xfId="0" applyNumberFormat="1" applyFont="1" applyFill="1"/>
    <xf numFmtId="3" fontId="0" fillId="0" borderId="0" xfId="0" applyNumberFormat="1" applyAlignment="1"/>
    <xf numFmtId="0" fontId="0" fillId="0" borderId="0" xfId="0" applyAlignment="1">
      <alignment horizontal="center"/>
    </xf>
    <xf numFmtId="3" fontId="0" fillId="3" borderId="0" xfId="0" applyNumberFormat="1" applyFill="1" applyAlignment="1">
      <alignment horizontal="center"/>
    </xf>
    <xf numFmtId="0" fontId="0" fillId="2" borderId="0" xfId="0" applyFill="1" applyAlignment="1">
      <alignment horizontal="center" vertical="center" wrapText="1"/>
    </xf>
    <xf numFmtId="3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cat>
            <c:strRef>
              <c:f>Feuil1!$C$7:$C$9</c:f>
              <c:strCache>
                <c:ptCount val="3"/>
                <c:pt idx="0">
                  <c:v>Actif</c:v>
                </c:pt>
                <c:pt idx="1">
                  <c:v>Date : 31 décembre </c:v>
                </c:pt>
                <c:pt idx="2">
                  <c:v>Passif</c:v>
                </c:pt>
              </c:strCache>
            </c:strRef>
          </c:cat>
          <c:val>
            <c:numRef>
              <c:f>Feuil1!$D$7:$D$9</c:f>
              <c:numCache>
                <c:formatCode>#,##0</c:formatCode>
                <c:ptCount val="3"/>
                <c:pt idx="0">
                  <c:v>38026</c:v>
                </c:pt>
                <c:pt idx="1">
                  <c:v>404221</c:v>
                </c:pt>
                <c:pt idx="2">
                  <c:v>122067</c:v>
                </c:pt>
              </c:numCache>
            </c:numRef>
          </c:val>
        </c:ser>
        <c:ser>
          <c:idx val="1"/>
          <c:order val="1"/>
          <c:spPr>
            <a:solidFill>
              <a:schemeClr val="accent3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1"/>
              </a:solidFill>
            </c:spPr>
          </c:dPt>
          <c:cat>
            <c:strRef>
              <c:f>Feuil1!$C$7:$C$9</c:f>
              <c:strCache>
                <c:ptCount val="3"/>
                <c:pt idx="0">
                  <c:v>Actif</c:v>
                </c:pt>
                <c:pt idx="1">
                  <c:v>Date : 31 décembre </c:v>
                </c:pt>
                <c:pt idx="2">
                  <c:v>Passif</c:v>
                </c:pt>
              </c:strCache>
            </c:strRef>
          </c:cat>
          <c:val>
            <c:numRef>
              <c:f>Feuil1!$E$7:$E$9</c:f>
              <c:numCache>
                <c:formatCode>#,##0\ "€"</c:formatCode>
                <c:ptCount val="3"/>
                <c:pt idx="0" formatCode="#,##0">
                  <c:v>428834</c:v>
                </c:pt>
                <c:pt idx="1">
                  <c:v>62639</c:v>
                </c:pt>
                <c:pt idx="2" formatCode="#,##0">
                  <c:v>282154</c:v>
                </c:pt>
              </c:numCache>
            </c:numRef>
          </c:val>
        </c:ser>
        <c:ser>
          <c:idx val="2"/>
          <c:order val="2"/>
          <c:spPr>
            <a:solidFill>
              <a:schemeClr val="accent4"/>
            </a:solidFill>
          </c:spPr>
          <c:invertIfNegative val="0"/>
          <c:dPt>
            <c:idx val="1"/>
            <c:invertIfNegative val="0"/>
            <c:bubble3D val="0"/>
            <c:spPr>
              <a:noFill/>
            </c:spPr>
          </c:dPt>
          <c:cat>
            <c:strRef>
              <c:f>Feuil1!$C$7:$C$9</c:f>
              <c:strCache>
                <c:ptCount val="3"/>
                <c:pt idx="0">
                  <c:v>Actif</c:v>
                </c:pt>
                <c:pt idx="1">
                  <c:v>Date : 31 décembre </c:v>
                </c:pt>
                <c:pt idx="2">
                  <c:v>Passif</c:v>
                </c:pt>
              </c:strCache>
            </c:strRef>
          </c:cat>
          <c:val>
            <c:numRef>
              <c:f>Feuil1!$F$7:$F$9</c:f>
              <c:numCache>
                <c:formatCode>#,##0</c:formatCode>
                <c:ptCount val="3"/>
                <c:pt idx="0">
                  <c:v>622797</c:v>
                </c:pt>
                <c:pt idx="2">
                  <c:v>303579</c:v>
                </c:pt>
              </c:numCache>
            </c:numRef>
          </c:val>
        </c:ser>
        <c:ser>
          <c:idx val="3"/>
          <c:order val="3"/>
          <c:spPr>
            <a:solidFill>
              <a:srgbClr val="7030A0"/>
            </a:solidFill>
          </c:spPr>
          <c:invertIfNegative val="0"/>
          <c:dPt>
            <c:idx val="1"/>
            <c:invertIfNegative val="0"/>
            <c:bubble3D val="0"/>
          </c:dPt>
          <c:cat>
            <c:strRef>
              <c:f>Feuil1!$C$7:$C$9</c:f>
              <c:strCache>
                <c:ptCount val="3"/>
                <c:pt idx="0">
                  <c:v>Actif</c:v>
                </c:pt>
                <c:pt idx="1">
                  <c:v>Date : 31 décembre </c:v>
                </c:pt>
                <c:pt idx="2">
                  <c:v>Passif</c:v>
                </c:pt>
              </c:strCache>
            </c:strRef>
          </c:cat>
          <c:val>
            <c:numRef>
              <c:f>Feuil1!$G$7:$G$9</c:f>
              <c:numCache>
                <c:formatCode>#,##0</c:formatCode>
                <c:ptCount val="3"/>
                <c:pt idx="2">
                  <c:v>381857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92505984"/>
        <c:axId val="92507520"/>
      </c:barChart>
      <c:catAx>
        <c:axId val="92505984"/>
        <c:scaling>
          <c:orientation val="minMax"/>
        </c:scaling>
        <c:delete val="0"/>
        <c:axPos val="b"/>
        <c:majorTickMark val="out"/>
        <c:minorTickMark val="none"/>
        <c:tickLblPos val="nextTo"/>
        <c:crossAx val="92507520"/>
        <c:crosses val="autoZero"/>
        <c:auto val="1"/>
        <c:lblAlgn val="ctr"/>
        <c:lblOffset val="100"/>
        <c:noMultiLvlLbl val="0"/>
      </c:catAx>
      <c:valAx>
        <c:axId val="925075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25059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cat>
            <c:strRef>
              <c:f>Feuil1!$C$21:$C$23</c:f>
              <c:strCache>
                <c:ptCount val="3"/>
                <c:pt idx="0">
                  <c:v>Actif</c:v>
                </c:pt>
                <c:pt idx="1">
                  <c:v>Date : 31 décembre </c:v>
                </c:pt>
                <c:pt idx="2">
                  <c:v>Passif</c:v>
                </c:pt>
              </c:strCache>
            </c:strRef>
          </c:cat>
          <c:val>
            <c:numRef>
              <c:f>Feuil1!$D$21:$D$23</c:f>
              <c:numCache>
                <c:formatCode>#,##0</c:formatCode>
                <c:ptCount val="3"/>
                <c:pt idx="1">
                  <c:v>122067</c:v>
                </c:pt>
              </c:numCache>
            </c:numRef>
          </c:val>
        </c:ser>
        <c:ser>
          <c:idx val="1"/>
          <c:order val="1"/>
          <c:invertIfNegative val="0"/>
          <c:dPt>
            <c:idx val="1"/>
            <c:invertIfNegative val="0"/>
            <c:bubble3D val="0"/>
            <c:spPr>
              <a:solidFill>
                <a:schemeClr val="tx1"/>
              </a:solidFill>
            </c:spPr>
          </c:dPt>
          <c:cat>
            <c:strRef>
              <c:f>Feuil1!$C$21:$C$23</c:f>
              <c:strCache>
                <c:ptCount val="3"/>
                <c:pt idx="0">
                  <c:v>Actif</c:v>
                </c:pt>
                <c:pt idx="1">
                  <c:v>Date : 31 décembre </c:v>
                </c:pt>
                <c:pt idx="2">
                  <c:v>Passif</c:v>
                </c:pt>
              </c:strCache>
            </c:strRef>
          </c:cat>
          <c:val>
            <c:numRef>
              <c:f>Feuil1!$E$21:$E$23</c:f>
              <c:numCache>
                <c:formatCode>#,##0</c:formatCode>
                <c:ptCount val="3"/>
                <c:pt idx="0">
                  <c:v>38026</c:v>
                </c:pt>
                <c:pt idx="1">
                  <c:v>428834</c:v>
                </c:pt>
                <c:pt idx="2">
                  <c:v>122067</c:v>
                </c:pt>
              </c:numCache>
            </c:numRef>
          </c:val>
        </c:ser>
        <c:ser>
          <c:idx val="2"/>
          <c:order val="2"/>
          <c:invertIfNegative val="0"/>
          <c:cat>
            <c:strRef>
              <c:f>Feuil1!$C$21:$C$23</c:f>
              <c:strCache>
                <c:ptCount val="3"/>
                <c:pt idx="0">
                  <c:v>Actif</c:v>
                </c:pt>
                <c:pt idx="1">
                  <c:v>Date : 31 décembre </c:v>
                </c:pt>
                <c:pt idx="2">
                  <c:v>Passif</c:v>
                </c:pt>
              </c:strCache>
            </c:strRef>
          </c:cat>
          <c:val>
            <c:numRef>
              <c:f>Feuil1!$F$21:$F$23</c:f>
              <c:numCache>
                <c:formatCode>#,##0</c:formatCode>
                <c:ptCount val="3"/>
                <c:pt idx="0">
                  <c:v>428834</c:v>
                </c:pt>
                <c:pt idx="2">
                  <c:v>282154</c:v>
                </c:pt>
              </c:numCache>
            </c:numRef>
          </c:val>
        </c:ser>
        <c:ser>
          <c:idx val="3"/>
          <c:order val="3"/>
          <c:spPr>
            <a:solidFill>
              <a:schemeClr val="accent4"/>
            </a:solidFill>
          </c:spPr>
          <c:invertIfNegative val="0"/>
          <c:cat>
            <c:strRef>
              <c:f>Feuil1!$C$21:$C$23</c:f>
              <c:strCache>
                <c:ptCount val="3"/>
                <c:pt idx="0">
                  <c:v>Actif</c:v>
                </c:pt>
                <c:pt idx="1">
                  <c:v>Date : 31 décembre </c:v>
                </c:pt>
                <c:pt idx="2">
                  <c:v>Passif</c:v>
                </c:pt>
              </c:strCache>
            </c:strRef>
          </c:cat>
          <c:val>
            <c:numRef>
              <c:f>Feuil1!$G$21:$G$23</c:f>
              <c:numCache>
                <c:formatCode>General</c:formatCode>
                <c:ptCount val="3"/>
                <c:pt idx="0" formatCode="#,##0">
                  <c:v>622797</c:v>
                </c:pt>
                <c:pt idx="2" formatCode="#,##0">
                  <c:v>303579</c:v>
                </c:pt>
              </c:numCache>
            </c:numRef>
          </c:val>
        </c:ser>
        <c:ser>
          <c:idx val="4"/>
          <c:order val="4"/>
          <c:spPr>
            <a:solidFill>
              <a:srgbClr val="7030A0"/>
            </a:solidFill>
          </c:spPr>
          <c:invertIfNegative val="0"/>
          <c:cat>
            <c:strRef>
              <c:f>Feuil1!$C$21:$C$23</c:f>
              <c:strCache>
                <c:ptCount val="3"/>
                <c:pt idx="0">
                  <c:v>Actif</c:v>
                </c:pt>
                <c:pt idx="1">
                  <c:v>Date : 31 décembre </c:v>
                </c:pt>
                <c:pt idx="2">
                  <c:v>Passif</c:v>
                </c:pt>
              </c:strCache>
            </c:strRef>
          </c:cat>
          <c:val>
            <c:numRef>
              <c:f>Feuil1!$H$21:$H$23</c:f>
              <c:numCache>
                <c:formatCode>General</c:formatCode>
                <c:ptCount val="3"/>
                <c:pt idx="2" formatCode="#,##0">
                  <c:v>381857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0154368"/>
        <c:axId val="100172544"/>
      </c:barChart>
      <c:catAx>
        <c:axId val="100154368"/>
        <c:scaling>
          <c:orientation val="minMax"/>
        </c:scaling>
        <c:delete val="0"/>
        <c:axPos val="b"/>
        <c:majorTickMark val="out"/>
        <c:minorTickMark val="none"/>
        <c:tickLblPos val="nextTo"/>
        <c:crossAx val="100172544"/>
        <c:crosses val="autoZero"/>
        <c:auto val="1"/>
        <c:lblAlgn val="ctr"/>
        <c:lblOffset val="100"/>
        <c:noMultiLvlLbl val="0"/>
      </c:catAx>
      <c:valAx>
        <c:axId val="1001725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01543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4</xdr:row>
      <xdr:rowOff>66675</xdr:rowOff>
    </xdr:from>
    <xdr:to>
      <xdr:col>14</xdr:col>
      <xdr:colOff>95250</xdr:colOff>
      <xdr:row>18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752475</xdr:colOff>
      <xdr:row>19</xdr:row>
      <xdr:rowOff>133350</xdr:rowOff>
    </xdr:from>
    <xdr:to>
      <xdr:col>13</xdr:col>
      <xdr:colOff>752475</xdr:colOff>
      <xdr:row>34</xdr:row>
      <xdr:rowOff>19050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0.44375</cdr:x>
      <cdr:y>0.09375</cdr:y>
    </cdr:from>
    <cdr:to>
      <cdr:x>0.64375</cdr:x>
      <cdr:y>0.34028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028825" y="257175"/>
          <a:ext cx="914400" cy="676275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3">
          <a:schemeClr val="lt1"/>
        </a:lnRef>
        <a:fillRef xmlns:a="http://schemas.openxmlformats.org/drawingml/2006/main" idx="1">
          <a:schemeClr val="accent2"/>
        </a:fillRef>
        <a:effectRef xmlns:a="http://schemas.openxmlformats.org/drawingml/2006/main" idx="1">
          <a:schemeClr val="accent2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fr-FR" sz="1100"/>
            <a:t>Fonds</a:t>
          </a:r>
        </a:p>
        <a:p xmlns:a="http://schemas.openxmlformats.org/drawingml/2006/main">
          <a:pPr algn="ctr"/>
          <a:r>
            <a:rPr lang="fr-FR" sz="1100"/>
            <a:t>de </a:t>
          </a:r>
        </a:p>
        <a:p xmlns:a="http://schemas.openxmlformats.org/drawingml/2006/main">
          <a:pPr algn="ctr"/>
          <a:r>
            <a:rPr lang="fr-FR" sz="1100"/>
            <a:t>roulement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0.45</cdr:x>
      <cdr:y>0.05556</cdr:y>
    </cdr:from>
    <cdr:to>
      <cdr:x>0.65</cdr:x>
      <cdr:y>0.38889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057400" y="152400"/>
          <a:ext cx="914400" cy="91440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3">
          <a:schemeClr val="lt1"/>
        </a:lnRef>
        <a:fillRef xmlns:a="http://schemas.openxmlformats.org/drawingml/2006/main" idx="1">
          <a:schemeClr val="accent2"/>
        </a:fillRef>
        <a:effectRef xmlns:a="http://schemas.openxmlformats.org/drawingml/2006/main" idx="1">
          <a:schemeClr val="accent2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fr-FR" sz="1100"/>
            <a:t>  Besoin en</a:t>
          </a:r>
        </a:p>
        <a:p xmlns:a="http://schemas.openxmlformats.org/drawingml/2006/main">
          <a:r>
            <a:rPr lang="fr-FR" sz="1100"/>
            <a:t>     Fonds</a:t>
          </a:r>
          <a:r>
            <a:rPr lang="fr-FR" sz="1100" baseline="0"/>
            <a:t> </a:t>
          </a:r>
        </a:p>
        <a:p xmlns:a="http://schemas.openxmlformats.org/drawingml/2006/main">
          <a:pPr algn="ctr"/>
          <a:r>
            <a:rPr lang="fr-FR" sz="1100" baseline="0"/>
            <a:t>de roulement </a:t>
          </a:r>
          <a:endParaRPr lang="fr-FR" sz="1100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25"/>
  <sheetViews>
    <sheetView tabSelected="1" zoomScale="90" zoomScaleNormal="90" workbookViewId="0">
      <selection activeCell="E12" sqref="E12"/>
    </sheetView>
  </sheetViews>
  <sheetFormatPr baseColWidth="10" defaultRowHeight="15" x14ac:dyDescent="0.25"/>
  <cols>
    <col min="2" max="2" width="14" customWidth="1"/>
    <col min="3" max="3" width="23" customWidth="1"/>
  </cols>
  <sheetData>
    <row r="6" spans="1:8" x14ac:dyDescent="0.25">
      <c r="D6" t="s">
        <v>13</v>
      </c>
      <c r="E6" t="s">
        <v>6</v>
      </c>
      <c r="F6" s="13" t="s">
        <v>2</v>
      </c>
      <c r="G6" s="13"/>
      <c r="H6" t="s">
        <v>4</v>
      </c>
    </row>
    <row r="7" spans="1:8" x14ac:dyDescent="0.25">
      <c r="C7" s="5" t="s">
        <v>0</v>
      </c>
      <c r="D7" s="6">
        <v>38026</v>
      </c>
      <c r="E7" s="6">
        <v>428834</v>
      </c>
      <c r="F7" s="14">
        <v>622797</v>
      </c>
      <c r="G7" s="14"/>
      <c r="H7" s="3">
        <f>SUM(D7:F7)</f>
        <v>1089657</v>
      </c>
    </row>
    <row r="8" spans="1:8" x14ac:dyDescent="0.25">
      <c r="A8" t="s">
        <v>11</v>
      </c>
      <c r="C8" t="s">
        <v>5</v>
      </c>
      <c r="D8" s="3">
        <f>IF((E14&lt;0),(D7+E7),(D9+E9))</f>
        <v>404221</v>
      </c>
      <c r="E8" s="9">
        <f>ABS((F9+G9)-F7)</f>
        <v>62639</v>
      </c>
      <c r="F8" s="3"/>
      <c r="G8" s="2"/>
      <c r="H8" s="3">
        <f>H7-H9</f>
        <v>0</v>
      </c>
    </row>
    <row r="9" spans="1:8" x14ac:dyDescent="0.25">
      <c r="C9" s="7" t="s">
        <v>1</v>
      </c>
      <c r="D9" s="8">
        <v>122067</v>
      </c>
      <c r="E9" s="8">
        <v>282154</v>
      </c>
      <c r="F9" s="8">
        <v>303579</v>
      </c>
      <c r="G9" s="8">
        <v>381857</v>
      </c>
      <c r="H9" s="3">
        <f t="shared" ref="H9" si="0">SUM(D9:G9)</f>
        <v>1089657</v>
      </c>
    </row>
    <row r="10" spans="1:8" x14ac:dyDescent="0.25">
      <c r="D10" t="s">
        <v>13</v>
      </c>
      <c r="E10" s="4" t="s">
        <v>7</v>
      </c>
      <c r="F10" s="4" t="s">
        <v>3</v>
      </c>
      <c r="G10" s="4" t="s">
        <v>10</v>
      </c>
      <c r="H10" s="15" t="s">
        <v>9</v>
      </c>
    </row>
    <row r="11" spans="1:8" x14ac:dyDescent="0.25">
      <c r="H11" s="15"/>
    </row>
    <row r="12" spans="1:8" x14ac:dyDescent="0.25">
      <c r="B12">
        <v>666860</v>
      </c>
      <c r="H12" s="15"/>
    </row>
    <row r="13" spans="1:8" x14ac:dyDescent="0.25">
      <c r="B13">
        <v>29140</v>
      </c>
      <c r="D13" s="1" t="s">
        <v>8</v>
      </c>
      <c r="E13" s="1"/>
      <c r="F13" s="1"/>
      <c r="G13" s="1"/>
      <c r="H13" s="15"/>
    </row>
    <row r="14" spans="1:8" x14ac:dyDescent="0.25">
      <c r="B14">
        <v>8886</v>
      </c>
      <c r="D14" s="10" t="s">
        <v>12</v>
      </c>
      <c r="E14" s="11">
        <f>(F9+G9)-F7</f>
        <v>62639</v>
      </c>
      <c r="H14" s="15"/>
    </row>
    <row r="15" spans="1:8" x14ac:dyDescent="0.25">
      <c r="B15">
        <f>+B12-B13-B14</f>
        <v>628834</v>
      </c>
      <c r="H15" s="15"/>
    </row>
    <row r="16" spans="1:8" x14ac:dyDescent="0.25">
      <c r="B16">
        <f>B12-B15</f>
        <v>38026</v>
      </c>
    </row>
    <row r="21" spans="2:8" x14ac:dyDescent="0.25">
      <c r="B21" s="2">
        <f>D21+E21+F21+G21</f>
        <v>1089657</v>
      </c>
      <c r="C21" t="str">
        <f>C7</f>
        <v>Actif</v>
      </c>
      <c r="E21" s="2">
        <f>D7</f>
        <v>38026</v>
      </c>
      <c r="F21" s="2">
        <f>E7</f>
        <v>428834</v>
      </c>
      <c r="G21" s="16">
        <f>F7</f>
        <v>622797</v>
      </c>
      <c r="H21" s="13"/>
    </row>
    <row r="22" spans="2:8" x14ac:dyDescent="0.25">
      <c r="C22" t="str">
        <f t="shared" ref="C22:C23" si="1">C8</f>
        <v xml:space="preserve">Date : 31 décembre </v>
      </c>
      <c r="D22" s="2">
        <f>E23</f>
        <v>122067</v>
      </c>
      <c r="E22" s="2">
        <f>F21</f>
        <v>428834</v>
      </c>
      <c r="F22" s="2"/>
    </row>
    <row r="23" spans="2:8" x14ac:dyDescent="0.25">
      <c r="B23" s="2">
        <f>D23+E23+F23+G23+H23</f>
        <v>1089657</v>
      </c>
      <c r="C23" t="str">
        <f t="shared" si="1"/>
        <v>Passif</v>
      </c>
      <c r="E23" s="2">
        <f>D9</f>
        <v>122067</v>
      </c>
      <c r="F23" s="2">
        <f>E9</f>
        <v>282154</v>
      </c>
      <c r="G23" s="12">
        <f>F9</f>
        <v>303579</v>
      </c>
      <c r="H23" s="12">
        <f>G9</f>
        <v>381857</v>
      </c>
    </row>
    <row r="25" spans="2:8" x14ac:dyDescent="0.25">
      <c r="D25" s="10" t="s">
        <v>14</v>
      </c>
    </row>
  </sheetData>
  <mergeCells count="4">
    <mergeCell ref="F6:G6"/>
    <mergeCell ref="F7:G7"/>
    <mergeCell ref="H10:H15"/>
    <mergeCell ref="G21:H21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B.Delavy</dc:creator>
  <cp:lastModifiedBy>bdelavy</cp:lastModifiedBy>
  <dcterms:created xsi:type="dcterms:W3CDTF">2015-05-01T05:40:01Z</dcterms:created>
  <dcterms:modified xsi:type="dcterms:W3CDTF">2015-05-07T06:50:05Z</dcterms:modified>
</cp:coreProperties>
</file>